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Crewman AS20B Parts Manual a 22" sheetId="1" r:id="rId1"/>
  </sheets>
  <externalReferences>
    <externalReference r:id="rId2"/>
  </externalReferences>
  <calcPr calcId="0"/>
</workbook>
</file>

<file path=xl/calcChain.xml><?xml version="1.0" encoding="utf-8"?>
<calcChain xmlns="http://schemas.openxmlformats.org/spreadsheetml/2006/main">
  <c r="F4" i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"/>
</calcChain>
</file>

<file path=xl/sharedStrings.xml><?xml version="1.0" encoding="utf-8"?>
<sst xmlns="http://schemas.openxmlformats.org/spreadsheetml/2006/main" count="130" uniqueCount="85">
  <si>
    <t>POS.</t>
  </si>
  <si>
    <t>QTÀ</t>
  </si>
  <si>
    <t>CODICE</t>
  </si>
  <si>
    <t>DESCRIPTION</t>
  </si>
  <si>
    <t>BENENNUNG</t>
  </si>
  <si>
    <t>DESCRIPCION</t>
  </si>
  <si>
    <t>1.3.5</t>
  </si>
  <si>
    <t>WASHER</t>
  </si>
  <si>
    <t>RONDELLE</t>
  </si>
  <si>
    <t>UNTERLAGSCHEIBE</t>
  </si>
  <si>
    <t>ARANDELA</t>
  </si>
  <si>
    <t>1.3.6</t>
  </si>
  <si>
    <t>DEADENING</t>
  </si>
  <si>
    <t>ISOLANT PHONIQUE</t>
  </si>
  <si>
    <t>SCHALLDICHTUNG</t>
  </si>
  <si>
    <t>FONOABSORBENTE</t>
  </si>
  <si>
    <t>1.3.7</t>
  </si>
  <si>
    <t>SCREW</t>
  </si>
  <si>
    <t>VIS</t>
  </si>
  <si>
    <t>SCHRAUBE</t>
  </si>
  <si>
    <t>TORNILLO</t>
  </si>
  <si>
    <t>FLOAT PROTECTION ASSY</t>
  </si>
  <si>
    <t>GROUPE FLOTTEUR PROTECTION</t>
  </si>
  <si>
    <t>SCHWIMMERE ABDECKUNG GRUPPE</t>
  </si>
  <si>
    <t>GRUPO PROTECCION FLOTADOR</t>
  </si>
  <si>
    <t>FLOAT PROTECTION</t>
  </si>
  <si>
    <t>FLOTTEUR PROTECTION</t>
  </si>
  <si>
    <t>SCHWIMMERE ABDECKUNG</t>
  </si>
  <si>
    <t>PROTECCION FLOTADOR</t>
  </si>
  <si>
    <t>FILTER</t>
  </si>
  <si>
    <t>FILTRE</t>
  </si>
  <si>
    <t>FILTRO</t>
  </si>
  <si>
    <t>FLOAT</t>
  </si>
  <si>
    <t>FLOTTEUR</t>
  </si>
  <si>
    <t>SCHWIMMER</t>
  </si>
  <si>
    <t>FLOTADOR</t>
  </si>
  <si>
    <t>SPLIT PIN</t>
  </si>
  <si>
    <t>GOUPILLE</t>
  </si>
  <si>
    <t>SPLINT</t>
  </si>
  <si>
    <t>PASADOR DE ALETAS</t>
  </si>
  <si>
    <t>ROD</t>
  </si>
  <si>
    <t>TIGE</t>
  </si>
  <si>
    <t>STANGE</t>
  </si>
  <si>
    <t>VARILLA</t>
  </si>
  <si>
    <t>GASKET</t>
  </si>
  <si>
    <t>JOINT</t>
  </si>
  <si>
    <t>DICHTUNG</t>
  </si>
  <si>
    <t>JUNTA</t>
  </si>
  <si>
    <t>PIPE</t>
  </si>
  <si>
    <t>TUBE</t>
  </si>
  <si>
    <t>ROHR</t>
  </si>
  <si>
    <t>TUBO</t>
  </si>
  <si>
    <t>SCHEIBE</t>
  </si>
  <si>
    <t>PLUG ASSY</t>
  </si>
  <si>
    <t>GROUPE BOUCHON</t>
  </si>
  <si>
    <t>DECKEL GRUPPE</t>
  </si>
  <si>
    <t>GRUPO PORTEZUELA</t>
  </si>
  <si>
    <t>PLUG</t>
  </si>
  <si>
    <t>BOUCHON</t>
  </si>
  <si>
    <t>DECKEL</t>
  </si>
  <si>
    <t>PORTEZUELA</t>
  </si>
  <si>
    <t>COUPLING</t>
  </si>
  <si>
    <t>ATTAQUE</t>
  </si>
  <si>
    <t>KUPPLUNG</t>
  </si>
  <si>
    <t>SOPORTE</t>
  </si>
  <si>
    <t>SPECIAL WASHER</t>
  </si>
  <si>
    <t>RONDELLE SPECIALE</t>
  </si>
  <si>
    <t>UNTERLAGSCHEIBE SPEZIAL</t>
  </si>
  <si>
    <t>ARANDELA ESPECIAL</t>
  </si>
  <si>
    <t>LOCK NUT</t>
  </si>
  <si>
    <t>ECROU AUTOBLOCANT</t>
  </si>
  <si>
    <t>SICHERUNGSMUTTER</t>
  </si>
  <si>
    <t>TUERCA AUTOBLOCANTE</t>
  </si>
  <si>
    <t>JOIN</t>
  </si>
  <si>
    <t>SUPPORT PLATE</t>
  </si>
  <si>
    <t>PLAQUE SUPPORT</t>
  </si>
  <si>
    <t>STÜTZPLATTE</t>
  </si>
  <si>
    <t>PLACA SOPORTE</t>
  </si>
  <si>
    <t>LOCK SCREW</t>
  </si>
  <si>
    <t>VIS  AUTOBLOQUANT</t>
  </si>
  <si>
    <t>STOPSCHRAUBE</t>
  </si>
  <si>
    <t>LOCK WASHER</t>
  </si>
  <si>
    <t>RONDELLE FREIN</t>
  </si>
  <si>
    <t>ZAHNSCHEIBE</t>
  </si>
  <si>
    <t>ARANDELLA DENTADA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</si>
</sst>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0"/>
      <name val="Arial"/>
    </font>
    <font>
      <sz val="8.5"/>
      <name val="Times New Roman"/>
      <family val="1"/>
    </font>
    <font>
      <sz val="8.5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164" fontId="2" fillId="0" borderId="0" xfId="0" applyNumberFormat="1" applyFont="1" applyProtection="1">
      <protection locked="0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32"/>
  <sheetViews>
    <sheetView tabSelected="1" workbookViewId="0">
      <selection activeCell="E3" sqref="E3:F32"/>
    </sheetView>
  </sheetViews>
  <sheetFormatPr defaultRowHeight="12.75"/>
  <cols>
    <col min="1" max="1" width="31.28515625" customWidth="1"/>
    <col min="2" max="2" width="16.7109375" customWidth="1"/>
    <col min="3" max="3" width="8.140625" customWidth="1"/>
    <col min="4" max="6" width="19" customWidth="1"/>
    <col min="7" max="7" width="23.28515625" customWidth="1"/>
    <col min="8" max="8" width="24.140625" customWidth="1"/>
    <col min="9" max="9" width="22.42578125" customWidth="1"/>
  </cols>
  <sheetData>
    <row r="2" spans="1:9">
      <c r="A2" s="1" t="s">
        <v>0</v>
      </c>
      <c r="B2" s="1" t="s">
        <v>1</v>
      </c>
      <c r="C2" s="1" t="s">
        <v>2</v>
      </c>
      <c r="D2" s="1" t="s">
        <v>3</v>
      </c>
      <c r="E2" s="1"/>
      <c r="F2" s="1"/>
      <c r="G2" s="1" t="s">
        <v>3</v>
      </c>
      <c r="H2" s="1" t="s">
        <v>4</v>
      </c>
      <c r="I2" s="1" t="s">
        <v>5</v>
      </c>
    </row>
    <row r="3" spans="1:9">
      <c r="A3" s="1" t="s">
        <v>6</v>
      </c>
      <c r="B3" s="2">
        <v>2</v>
      </c>
      <c r="C3" s="2">
        <v>409144</v>
      </c>
      <c r="D3" s="1" t="s">
        <v>7</v>
      </c>
      <c r="E3" s="4" t="str">
        <f>LEFT(IFERROR(VLOOKUP(TRIM(C3),[1]!Table_Query_from_BetcoViews[[AlternateID]:[MainSKU]],4,FALSE),C3),6)</f>
        <v>E83037</v>
      </c>
      <c r="F3" s="4" t="str">
        <f>IFERROR(VLOOKUP(TRIM(C3),[1]!Table_Query_from_BetcoViews[[AlternateID]:[ItemDescr2]],5,FALSE),D3)</f>
        <v>Flat Washer M4x12x1.6 Zinc</v>
      </c>
      <c r="G3" s="1" t="s">
        <v>8</v>
      </c>
      <c r="H3" s="1" t="s">
        <v>9</v>
      </c>
      <c r="I3" s="1" t="s">
        <v>10</v>
      </c>
    </row>
    <row r="4" spans="1:9">
      <c r="A4" s="1" t="s">
        <v>11</v>
      </c>
      <c r="B4" s="2">
        <v>1</v>
      </c>
      <c r="C4" s="2">
        <v>405867</v>
      </c>
      <c r="D4" s="1" t="s">
        <v>12</v>
      </c>
      <c r="E4" s="4" t="str">
        <f>LEFT(IFERROR(VLOOKUP(TRIM(C4),[1]!Table_Query_from_BetcoViews[[AlternateID]:[MainSKU]],4,FALSE),C4),6)</f>
        <v>E85784</v>
      </c>
      <c r="F4" s="4" t="str">
        <f>IFERROR(VLOOKUP(TRIM(C4),[1]!Table_Query_from_BetcoViews[[AlternateID]:[ItemDescr2]],5,FALSE),D4)</f>
        <v>Vac Motor Deadening</v>
      </c>
      <c r="G4" s="1" t="s">
        <v>13</v>
      </c>
      <c r="H4" s="1" t="s">
        <v>14</v>
      </c>
      <c r="I4" s="1" t="s">
        <v>15</v>
      </c>
    </row>
    <row r="5" spans="1:9">
      <c r="A5" s="1" t="s">
        <v>16</v>
      </c>
      <c r="B5" s="2">
        <v>2</v>
      </c>
      <c r="C5" s="2">
        <v>408879</v>
      </c>
      <c r="D5" s="1" t="s">
        <v>17</v>
      </c>
      <c r="E5" s="4" t="str">
        <f>LEFT(IFERROR(VLOOKUP(TRIM(C5),[1]!Table_Query_from_BetcoViews[[AlternateID]:[MainSKU]],4,FALSE),C5),6)</f>
        <v>408879</v>
      </c>
      <c r="F5" s="4" t="str">
        <f>IFERROR(VLOOKUP(TRIM(C5),[1]!Table_Query_from_BetcoViews[[AlternateID]:[ItemDescr2]],5,FALSE),D5)</f>
        <v>SCREW</v>
      </c>
      <c r="G5" s="1" t="s">
        <v>18</v>
      </c>
      <c r="H5" s="1" t="s">
        <v>19</v>
      </c>
      <c r="I5" s="1" t="s">
        <v>20</v>
      </c>
    </row>
    <row r="6" spans="1:9">
      <c r="A6" s="2">
        <v>2</v>
      </c>
      <c r="B6" s="2">
        <v>1</v>
      </c>
      <c r="C6" s="2">
        <v>200823</v>
      </c>
      <c r="D6" s="1" t="s">
        <v>21</v>
      </c>
      <c r="E6" s="4" t="str">
        <f>LEFT(IFERROR(VLOOKUP(TRIM(C6),[1]!Table_Query_from_BetcoViews[[AlternateID]:[MainSKU]],4,FALSE),C6),6)</f>
        <v>200823</v>
      </c>
      <c r="F6" s="4" t="str">
        <f>IFERROR(VLOOKUP(TRIM(C6),[1]!Table_Query_from_BetcoViews[[AlternateID]:[ItemDescr2]],5,FALSE),D6)</f>
        <v>FLOAT PROTECTION ASSY</v>
      </c>
      <c r="G6" s="1" t="s">
        <v>22</v>
      </c>
      <c r="H6" s="1" t="s">
        <v>23</v>
      </c>
      <c r="I6" s="1" t="s">
        <v>24</v>
      </c>
    </row>
    <row r="7" spans="1:9">
      <c r="A7" s="3">
        <v>2.1</v>
      </c>
      <c r="B7" s="2">
        <v>1</v>
      </c>
      <c r="C7" s="2">
        <v>400727</v>
      </c>
      <c r="D7" s="1" t="s">
        <v>25</v>
      </c>
      <c r="E7" s="4" t="str">
        <f>LEFT(IFERROR(VLOOKUP(TRIM(C7),[1]!Table_Query_from_BetcoViews[[AlternateID]:[MainSKU]],4,FALSE),C7),6)</f>
        <v>E81006</v>
      </c>
      <c r="F7" s="4" t="str">
        <f>IFERROR(VLOOKUP(TRIM(C7),[1]!Table_Query_from_BetcoViews[[AlternateID]:[ItemDescr2]],5,FALSE),D7)</f>
        <v>Vacuum Splash Guard</v>
      </c>
      <c r="G7" s="1" t="s">
        <v>26</v>
      </c>
      <c r="H7" s="1" t="s">
        <v>27</v>
      </c>
      <c r="I7" s="1" t="s">
        <v>28</v>
      </c>
    </row>
    <row r="8" spans="1:9">
      <c r="A8" s="3">
        <v>2.2000000000000002</v>
      </c>
      <c r="B8" s="2">
        <v>1</v>
      </c>
      <c r="C8" s="2">
        <v>405395</v>
      </c>
      <c r="D8" s="1" t="s">
        <v>29</v>
      </c>
      <c r="E8" s="4" t="str">
        <f>LEFT(IFERROR(VLOOKUP(TRIM(C8),[1]!Table_Query_from_BetcoViews[[AlternateID]:[MainSKU]],4,FALSE),C8),6)</f>
        <v>E81615</v>
      </c>
      <c r="F8" s="4" t="str">
        <f>IFERROR(VLOOKUP(TRIM(C8),[1]!Table_Query_from_BetcoViews[[AlternateID]:[ItemDescr2]],5,FALSE),D8)</f>
        <v>Filter</v>
      </c>
      <c r="G8" s="1" t="s">
        <v>30</v>
      </c>
      <c r="H8" s="1" t="s">
        <v>29</v>
      </c>
      <c r="I8" s="1" t="s">
        <v>31</v>
      </c>
    </row>
    <row r="9" spans="1:9">
      <c r="A9" s="3">
        <v>2.2999999999999998</v>
      </c>
      <c r="B9" s="2">
        <v>1</v>
      </c>
      <c r="C9" s="2">
        <v>400540</v>
      </c>
      <c r="D9" s="1" t="s">
        <v>32</v>
      </c>
      <c r="E9" s="4" t="str">
        <f>LEFT(IFERROR(VLOOKUP(TRIM(C9),[1]!Table_Query_from_BetcoViews[[AlternateID]:[MainSKU]],4,FALSE),C9),6)</f>
        <v>E83338</v>
      </c>
      <c r="F9" s="4" t="str">
        <f>IFERROR(VLOOKUP(TRIM(C9),[1]!Table_Query_from_BetcoViews[[AlternateID]:[ItemDescr2]],5,FALSE),D9)</f>
        <v>Float  WS17</v>
      </c>
      <c r="G9" s="1" t="s">
        <v>33</v>
      </c>
      <c r="H9" s="1" t="s">
        <v>34</v>
      </c>
      <c r="I9" s="1" t="s">
        <v>35</v>
      </c>
    </row>
    <row r="10" spans="1:9">
      <c r="A10" s="3">
        <v>2.4</v>
      </c>
      <c r="B10" s="2">
        <v>2</v>
      </c>
      <c r="C10" s="2">
        <v>409383</v>
      </c>
      <c r="D10" s="1" t="s">
        <v>36</v>
      </c>
      <c r="E10" s="4" t="str">
        <f>LEFT(IFERROR(VLOOKUP(TRIM(C10),[1]!Table_Query_from_BetcoViews[[AlternateID]:[MainSKU]],4,FALSE),C10),6)</f>
        <v>E83605</v>
      </c>
      <c r="F10" s="4" t="str">
        <f>IFERROR(VLOOKUP(TRIM(C10),[1]!Table_Query_from_BetcoViews[[AlternateID]:[ItemDescr2]],5,FALSE),D10)</f>
        <v>Split pin</v>
      </c>
      <c r="G10" s="1" t="s">
        <v>37</v>
      </c>
      <c r="H10" s="1" t="s">
        <v>38</v>
      </c>
      <c r="I10" s="1" t="s">
        <v>39</v>
      </c>
    </row>
    <row r="11" spans="1:9">
      <c r="A11" s="3">
        <v>2.5</v>
      </c>
      <c r="B11" s="2">
        <v>1</v>
      </c>
      <c r="C11" s="2">
        <v>400537</v>
      </c>
      <c r="D11" s="1" t="s">
        <v>40</v>
      </c>
      <c r="E11" s="4" t="str">
        <f>LEFT(IFERROR(VLOOKUP(TRIM(C11),[1]!Table_Query_from_BetcoViews[[AlternateID]:[MainSKU]],4,FALSE),C11),6)</f>
        <v>E82611</v>
      </c>
      <c r="F11" s="4" t="str">
        <f>IFERROR(VLOOKUP(TRIM(C11),[1]!Table_Query_from_BetcoViews[[AlternateID]:[ItemDescr2]],5,FALSE),D11)</f>
        <v>Rod</v>
      </c>
      <c r="G11" s="1" t="s">
        <v>41</v>
      </c>
      <c r="H11" s="1" t="s">
        <v>42</v>
      </c>
      <c r="I11" s="1" t="s">
        <v>43</v>
      </c>
    </row>
    <row r="12" spans="1:9">
      <c r="A12" s="3">
        <v>2.6</v>
      </c>
      <c r="B12" s="2">
        <v>1</v>
      </c>
      <c r="C12" s="2">
        <v>405910</v>
      </c>
      <c r="D12" s="1" t="s">
        <v>44</v>
      </c>
      <c r="E12" s="4" t="str">
        <f>LEFT(IFERROR(VLOOKUP(TRIM(C12),[1]!Table_Query_from_BetcoViews[[AlternateID]:[MainSKU]],4,FALSE),C12),6)</f>
        <v>E82313</v>
      </c>
      <c r="F12" s="4" t="str">
        <f>IFERROR(VLOOKUP(TRIM(C12),[1]!Table_Query_from_BetcoViews[[AlternateID]:[ItemDescr2]],5,FALSE),D12)</f>
        <v>Grommet</v>
      </c>
      <c r="G12" s="1" t="s">
        <v>45</v>
      </c>
      <c r="H12" s="1" t="s">
        <v>46</v>
      </c>
      <c r="I12" s="1" t="s">
        <v>47</v>
      </c>
    </row>
    <row r="13" spans="1:9">
      <c r="A13" s="3">
        <v>2.7</v>
      </c>
      <c r="B13" s="2">
        <v>1</v>
      </c>
      <c r="C13" s="2">
        <v>209602</v>
      </c>
      <c r="D13" s="1" t="s">
        <v>48</v>
      </c>
      <c r="E13" s="4" t="str">
        <f>LEFT(IFERROR(VLOOKUP(TRIM(C13),[1]!Table_Query_from_BetcoViews[[AlternateID]:[MainSKU]],4,FALSE),C13),6)</f>
        <v>E82490</v>
      </c>
      <c r="F13" s="4" t="str">
        <f>IFERROR(VLOOKUP(TRIM(C13),[1]!Table_Query_from_BetcoViews[[AlternateID]:[ItemDescr2]],5,FALSE),D13)</f>
        <v>Hose, Abila</v>
      </c>
      <c r="G13" s="1" t="s">
        <v>49</v>
      </c>
      <c r="H13" s="1" t="s">
        <v>50</v>
      </c>
      <c r="I13" s="1" t="s">
        <v>51</v>
      </c>
    </row>
    <row r="14" spans="1:9">
      <c r="A14" s="3">
        <v>2.8</v>
      </c>
      <c r="B14" s="2">
        <v>1</v>
      </c>
      <c r="C14" s="2">
        <v>409161</v>
      </c>
      <c r="D14" s="1" t="s">
        <v>7</v>
      </c>
      <c r="E14" s="4" t="str">
        <f>LEFT(IFERROR(VLOOKUP(TRIM(C14),[1]!Table_Query_from_BetcoViews[[AlternateID]:[MainSKU]],4,FALSE),C14),6)</f>
        <v>E83799</v>
      </c>
      <c r="F14" s="4" t="str">
        <f>IFERROR(VLOOKUP(TRIM(C14),[1]!Table_Query_from_BetcoViews[[AlternateID]:[ItemDescr2]],5,FALSE),D14)</f>
        <v>Flat Washer M6.6x18x2 SS</v>
      </c>
      <c r="G14" s="1" t="s">
        <v>8</v>
      </c>
      <c r="H14" s="1" t="s">
        <v>52</v>
      </c>
      <c r="I14" s="1" t="s">
        <v>10</v>
      </c>
    </row>
    <row r="15" spans="1:9">
      <c r="A15" s="2">
        <v>3</v>
      </c>
      <c r="B15" s="2">
        <v>1</v>
      </c>
      <c r="C15" s="2">
        <v>200691</v>
      </c>
      <c r="D15" s="1" t="s">
        <v>53</v>
      </c>
      <c r="E15" s="4" t="str">
        <f>LEFT(IFERROR(VLOOKUP(TRIM(C15),[1]!Table_Query_from_BetcoViews[[AlternateID]:[MainSKU]],4,FALSE),C15),6)</f>
        <v>200691</v>
      </c>
      <c r="F15" s="4" t="str">
        <f>IFERROR(VLOOKUP(TRIM(C15),[1]!Table_Query_from_BetcoViews[[AlternateID]:[ItemDescr2]],5,FALSE),D15)</f>
        <v>PLUG ASSY</v>
      </c>
      <c r="G15" s="1" t="s">
        <v>54</v>
      </c>
      <c r="H15" s="1" t="s">
        <v>55</v>
      </c>
      <c r="I15" s="1" t="s">
        <v>56</v>
      </c>
    </row>
    <row r="16" spans="1:9">
      <c r="A16" s="3">
        <v>3.1</v>
      </c>
      <c r="B16" s="2">
        <v>1</v>
      </c>
      <c r="C16" s="2">
        <v>400541</v>
      </c>
      <c r="D16" s="1" t="s">
        <v>57</v>
      </c>
      <c r="E16" s="4" t="str">
        <f>LEFT(IFERROR(VLOOKUP(TRIM(C16),[1]!Table_Query_from_BetcoViews[[AlternateID]:[MainSKU]],4,FALSE),C16),6)</f>
        <v>E82450</v>
      </c>
      <c r="F16" s="4" t="str">
        <f>IFERROR(VLOOKUP(TRIM(C16),[1]!Table_Query_from_BetcoViews[[AlternateID]:[ItemDescr2]],5,FALSE),D16)</f>
        <v>Cover</v>
      </c>
      <c r="G16" s="1" t="s">
        <v>58</v>
      </c>
      <c r="H16" s="1" t="s">
        <v>59</v>
      </c>
      <c r="I16" s="1" t="s">
        <v>60</v>
      </c>
    </row>
    <row r="17" spans="1:9">
      <c r="A17" s="3">
        <v>3.2</v>
      </c>
      <c r="B17" s="2">
        <v>1</v>
      </c>
      <c r="C17" s="2">
        <v>405908</v>
      </c>
      <c r="D17" s="1" t="s">
        <v>44</v>
      </c>
      <c r="E17" s="4" t="str">
        <f>LEFT(IFERROR(VLOOKUP(TRIM(C17),[1]!Table_Query_from_BetcoViews[[AlternateID]:[MainSKU]],4,FALSE),C17),6)</f>
        <v>E83994</v>
      </c>
      <c r="F17" s="4" t="str">
        <f>IFERROR(VLOOKUP(TRIM(C17),[1]!Table_Query_from_BetcoViews[[AlternateID]:[ItemDescr2]],5,FALSE),D17)</f>
        <v>Gasket</v>
      </c>
      <c r="G17" s="1" t="s">
        <v>45</v>
      </c>
      <c r="H17" s="1" t="s">
        <v>46</v>
      </c>
      <c r="I17" s="1" t="s">
        <v>47</v>
      </c>
    </row>
    <row r="18" spans="1:9">
      <c r="A18" s="3">
        <v>3.3</v>
      </c>
      <c r="B18" s="2">
        <v>1</v>
      </c>
      <c r="C18" s="2">
        <v>400127</v>
      </c>
      <c r="D18" s="1" t="s">
        <v>61</v>
      </c>
      <c r="E18" s="4" t="str">
        <f>LEFT(IFERROR(VLOOKUP(TRIM(C18),[1]!Table_Query_from_BetcoViews[[AlternateID]:[MainSKU]],4,FALSE),C18),6)</f>
        <v>E82267</v>
      </c>
      <c r="F18" s="4" t="str">
        <f>IFERROR(VLOOKUP(TRIM(C18),[1]!Table_Query_from_BetcoViews[[AlternateID]:[ItemDescr2]],5,FALSE),D18)</f>
        <v>Coupling</v>
      </c>
      <c r="G18" s="1" t="s">
        <v>62</v>
      </c>
      <c r="H18" s="1" t="s">
        <v>63</v>
      </c>
      <c r="I18" s="1" t="s">
        <v>64</v>
      </c>
    </row>
    <row r="19" spans="1:9">
      <c r="A19" s="3">
        <v>3.4</v>
      </c>
      <c r="B19" s="2">
        <v>2</v>
      </c>
      <c r="C19" s="2">
        <v>400250</v>
      </c>
      <c r="D19" s="1" t="s">
        <v>65</v>
      </c>
      <c r="E19" s="4" t="str">
        <f>LEFT(IFERROR(VLOOKUP(TRIM(C19),[1]!Table_Query_from_BetcoViews[[AlternateID]:[MainSKU]],4,FALSE),C19),6)</f>
        <v>E83850</v>
      </c>
      <c r="F19" s="4" t="str">
        <f>IFERROR(VLOOKUP(TRIM(C19),[1]!Table_Query_from_BetcoViews[[AlternateID]:[ItemDescr2]],5,FALSE),D19)</f>
        <v>Flat Washer M5x20 SS</v>
      </c>
      <c r="G19" s="1" t="s">
        <v>66</v>
      </c>
      <c r="H19" s="1" t="s">
        <v>67</v>
      </c>
      <c r="I19" s="1" t="s">
        <v>68</v>
      </c>
    </row>
    <row r="20" spans="1:9">
      <c r="A20" s="3">
        <v>3.5</v>
      </c>
      <c r="B20" s="2">
        <v>2</v>
      </c>
      <c r="C20" s="2">
        <v>408515</v>
      </c>
      <c r="D20" s="1" t="s">
        <v>17</v>
      </c>
      <c r="E20" s="4" t="str">
        <f>LEFT(IFERROR(VLOOKUP(TRIM(C20),[1]!Table_Query_from_BetcoViews[[AlternateID]:[MainSKU]],4,FALSE),C20),6)</f>
        <v>E83934</v>
      </c>
      <c r="F20" s="4" t="str">
        <f>IFERROR(VLOOKUP(TRIM(C20),[1]!Table_Query_from_BetcoViews[[AlternateID]:[ItemDescr2]],5,FALSE),D20)</f>
        <v>Screw m5x25</v>
      </c>
      <c r="G20" s="1" t="s">
        <v>18</v>
      </c>
      <c r="H20" s="1" t="s">
        <v>19</v>
      </c>
      <c r="I20" s="1" t="s">
        <v>20</v>
      </c>
    </row>
    <row r="21" spans="1:9">
      <c r="A21" s="3">
        <v>3.6</v>
      </c>
      <c r="B21" s="2">
        <v>2</v>
      </c>
      <c r="C21" s="2">
        <v>409081</v>
      </c>
      <c r="D21" s="1" t="s">
        <v>69</v>
      </c>
      <c r="E21" s="4" t="str">
        <f>LEFT(IFERROR(VLOOKUP(TRIM(C21),[1]!Table_Query_from_BetcoViews[[AlternateID]:[MainSKU]],4,FALSE),C21),6)</f>
        <v>409081</v>
      </c>
      <c r="F21" s="4" t="str">
        <f>IFERROR(VLOOKUP(TRIM(C21),[1]!Table_Query_from_BetcoViews[[AlternateID]:[ItemDescr2]],5,FALSE),D21)</f>
        <v>LOCK NUT</v>
      </c>
      <c r="G21" s="1" t="s">
        <v>70</v>
      </c>
      <c r="H21" s="1" t="s">
        <v>71</v>
      </c>
      <c r="I21" s="1" t="s">
        <v>72</v>
      </c>
    </row>
    <row r="22" spans="1:9">
      <c r="A22" s="3">
        <v>3.7</v>
      </c>
      <c r="B22" s="2">
        <v>1</v>
      </c>
      <c r="C22" s="2">
        <v>405466</v>
      </c>
      <c r="D22" s="1" t="s">
        <v>44</v>
      </c>
      <c r="E22" s="4" t="str">
        <f>LEFT(IFERROR(VLOOKUP(TRIM(C22),[1]!Table_Query_from_BetcoViews[[AlternateID]:[MainSKU]],4,FALSE),C22),6)</f>
        <v>E82381</v>
      </c>
      <c r="F22" s="4" t="str">
        <f>IFERROR(VLOOKUP(TRIM(C22),[1]!Table_Query_from_BetcoViews[[AlternateID]:[ItemDescr2]],5,FALSE),D22)</f>
        <v>Gasket Ring</v>
      </c>
      <c r="G22" s="1" t="s">
        <v>45</v>
      </c>
      <c r="H22" s="1" t="s">
        <v>46</v>
      </c>
      <c r="I22" s="1" t="s">
        <v>47</v>
      </c>
    </row>
    <row r="23" spans="1:9">
      <c r="A23" s="2">
        <v>4</v>
      </c>
      <c r="B23" s="2">
        <v>4</v>
      </c>
      <c r="C23" s="2">
        <v>408515</v>
      </c>
      <c r="D23" s="1" t="s">
        <v>17</v>
      </c>
      <c r="E23" s="4" t="str">
        <f>LEFT(IFERROR(VLOOKUP(TRIM(C23),[1]!Table_Query_from_BetcoViews[[AlternateID]:[MainSKU]],4,FALSE),C23),6)</f>
        <v>E83934</v>
      </c>
      <c r="F23" s="4" t="str">
        <f>IFERROR(VLOOKUP(TRIM(C23),[1]!Table_Query_from_BetcoViews[[AlternateID]:[ItemDescr2]],5,FALSE),D23)</f>
        <v>Screw m5x25</v>
      </c>
      <c r="G23" s="1" t="s">
        <v>18</v>
      </c>
      <c r="H23" s="1" t="s">
        <v>19</v>
      </c>
      <c r="I23" s="1" t="s">
        <v>20</v>
      </c>
    </row>
    <row r="24" spans="1:9">
      <c r="A24" s="2">
        <v>5</v>
      </c>
      <c r="B24" s="2">
        <v>4</v>
      </c>
      <c r="C24" s="2">
        <v>400250</v>
      </c>
      <c r="D24" s="1" t="s">
        <v>65</v>
      </c>
      <c r="E24" s="4" t="str">
        <f>LEFT(IFERROR(VLOOKUP(TRIM(C24),[1]!Table_Query_from_BetcoViews[[AlternateID]:[MainSKU]],4,FALSE),C24),6)</f>
        <v>E83850</v>
      </c>
      <c r="F24" s="4" t="str">
        <f>IFERROR(VLOOKUP(TRIM(C24),[1]!Table_Query_from_BetcoViews[[AlternateID]:[ItemDescr2]],5,FALSE),D24)</f>
        <v>Flat Washer M5x20 SS</v>
      </c>
      <c r="G24" s="1" t="s">
        <v>66</v>
      </c>
      <c r="H24" s="1" t="s">
        <v>67</v>
      </c>
      <c r="I24" s="1" t="s">
        <v>68</v>
      </c>
    </row>
    <row r="25" spans="1:9">
      <c r="A25" s="2">
        <v>6</v>
      </c>
      <c r="B25" s="2">
        <v>2</v>
      </c>
      <c r="C25" s="2">
        <v>405966</v>
      </c>
      <c r="D25" s="1" t="s">
        <v>44</v>
      </c>
      <c r="E25" s="4" t="str">
        <f>LEFT(IFERROR(VLOOKUP(TRIM(C25),[1]!Table_Query_from_BetcoViews[[AlternateID]:[MainSKU]],4,FALSE),C25),6)</f>
        <v>405966</v>
      </c>
      <c r="F25" s="4" t="str">
        <f>IFERROR(VLOOKUP(TRIM(C25),[1]!Table_Query_from_BetcoViews[[AlternateID]:[ItemDescr2]],5,FALSE),D25)</f>
        <v>GASKET</v>
      </c>
      <c r="G25" s="1" t="s">
        <v>73</v>
      </c>
      <c r="H25" s="1" t="s">
        <v>46</v>
      </c>
      <c r="I25" s="1" t="s">
        <v>47</v>
      </c>
    </row>
    <row r="26" spans="1:9">
      <c r="A26" s="2">
        <v>7</v>
      </c>
      <c r="B26" s="2">
        <v>4</v>
      </c>
      <c r="C26" s="2">
        <v>410327</v>
      </c>
      <c r="D26" s="1" t="s">
        <v>74</v>
      </c>
      <c r="E26" s="4" t="str">
        <f>LEFT(IFERROR(VLOOKUP(TRIM(C26),[1]!Table_Query_from_BetcoViews[[AlternateID]:[MainSKU]],4,FALSE),C26),6)</f>
        <v>E81619</v>
      </c>
      <c r="F26" s="4" t="str">
        <f>IFERROR(VLOOKUP(TRIM(C26),[1]!Table_Query_from_BetcoViews[[AlternateID]:[ItemDescr2]],5,FALSE),D26)</f>
        <v>Cable Tie Holder</v>
      </c>
      <c r="G26" s="1" t="s">
        <v>75</v>
      </c>
      <c r="H26" s="1" t="s">
        <v>76</v>
      </c>
      <c r="I26" s="1" t="s">
        <v>77</v>
      </c>
    </row>
    <row r="27" spans="1:9">
      <c r="A27" s="2">
        <v>8</v>
      </c>
      <c r="B27" s="2">
        <v>4</v>
      </c>
      <c r="C27" s="2">
        <v>408954</v>
      </c>
      <c r="D27" s="1" t="s">
        <v>78</v>
      </c>
      <c r="E27" s="4" t="str">
        <f>LEFT(IFERROR(VLOOKUP(TRIM(C27),[1]!Table_Query_from_BetcoViews[[AlternateID]:[MainSKU]],4,FALSE),C27),6)</f>
        <v>E83796</v>
      </c>
      <c r="F27" s="4" t="str">
        <f>IFERROR(VLOOKUP(TRIM(C27),[1]!Table_Query_from_BetcoViews[[AlternateID]:[ItemDescr2]],5,FALSE),D27)</f>
        <v>Screw, Pan Hd Phil Self Tap M4.2x16 Zinc</v>
      </c>
      <c r="G27" s="1" t="s">
        <v>79</v>
      </c>
      <c r="H27" s="1" t="s">
        <v>80</v>
      </c>
      <c r="I27" s="1" t="s">
        <v>20</v>
      </c>
    </row>
    <row r="28" spans="1:9">
      <c r="A28" s="2">
        <v>9</v>
      </c>
      <c r="B28" s="2">
        <v>2</v>
      </c>
      <c r="C28" s="2">
        <v>407668</v>
      </c>
      <c r="D28" s="1" t="s">
        <v>17</v>
      </c>
      <c r="E28" s="4" t="str">
        <f>LEFT(IFERROR(VLOOKUP(TRIM(C28),[1]!Table_Query_from_BetcoViews[[AlternateID]:[MainSKU]],4,FALSE),C28),6)</f>
        <v>407668</v>
      </c>
      <c r="F28" s="4" t="str">
        <f>IFERROR(VLOOKUP(TRIM(C28),[1]!Table_Query_from_BetcoViews[[AlternateID]:[ItemDescr2]],5,FALSE),D28)</f>
        <v>SCREW</v>
      </c>
      <c r="G28" s="1" t="s">
        <v>18</v>
      </c>
      <c r="H28" s="1" t="s">
        <v>19</v>
      </c>
      <c r="I28" s="1" t="s">
        <v>20</v>
      </c>
    </row>
    <row r="29" spans="1:9">
      <c r="A29" s="2">
        <v>10</v>
      </c>
      <c r="B29" s="2">
        <v>4</v>
      </c>
      <c r="C29" s="2">
        <v>409164</v>
      </c>
      <c r="D29" s="1" t="s">
        <v>81</v>
      </c>
      <c r="E29" s="4" t="str">
        <f>LEFT(IFERROR(VLOOKUP(TRIM(C29),[1]!Table_Query_from_BetcoViews[[AlternateID]:[MainSKU]],4,FALSE),C29),6)</f>
        <v>E82774</v>
      </c>
      <c r="F29" s="4" t="str">
        <f>IFERROR(VLOOKUP(TRIM(C29),[1]!Table_Query_from_BetcoViews[[AlternateID]:[ItemDescr2]],5,FALSE),D29)</f>
        <v>Lock Washer, M6 Zinc</v>
      </c>
      <c r="G29" s="1" t="s">
        <v>82</v>
      </c>
      <c r="H29" s="1" t="s">
        <v>83</v>
      </c>
      <c r="I29" s="1" t="s">
        <v>84</v>
      </c>
    </row>
    <row r="30" spans="1:9">
      <c r="A30" s="2">
        <v>11</v>
      </c>
      <c r="B30" s="2">
        <v>4</v>
      </c>
      <c r="C30" s="2">
        <v>409160</v>
      </c>
      <c r="D30" s="1" t="s">
        <v>7</v>
      </c>
      <c r="E30" s="4" t="str">
        <f>LEFT(IFERROR(VLOOKUP(TRIM(C30),[1]!Table_Query_from_BetcoViews[[AlternateID]:[MainSKU]],4,FALSE),C30),6)</f>
        <v>E82798</v>
      </c>
      <c r="F30" s="4" t="str">
        <f>IFERROR(VLOOKUP(TRIM(C30),[1]!Table_Query_from_BetcoViews[[AlternateID]:[ItemDescr2]],5,FALSE),D30)</f>
        <v>Washer, 6x18x1.5</v>
      </c>
      <c r="G30" s="1" t="s">
        <v>8</v>
      </c>
      <c r="H30" s="1" t="s">
        <v>9</v>
      </c>
      <c r="I30" s="1" t="s">
        <v>10</v>
      </c>
    </row>
    <row r="31" spans="1:9">
      <c r="A31" s="2">
        <v>12</v>
      </c>
      <c r="B31" s="2">
        <v>2</v>
      </c>
      <c r="C31" s="2">
        <v>407665</v>
      </c>
      <c r="D31" s="1" t="s">
        <v>17</v>
      </c>
      <c r="E31" s="4" t="str">
        <f>LEFT(IFERROR(VLOOKUP(TRIM(C31),[1]!Table_Query_from_BetcoViews[[AlternateID]:[MainSKU]],4,FALSE),C31),6)</f>
        <v>407665</v>
      </c>
      <c r="F31" s="4" t="str">
        <f>IFERROR(VLOOKUP(TRIM(C31),[1]!Table_Query_from_BetcoViews[[AlternateID]:[ItemDescr2]],5,FALSE),D31)</f>
        <v>SCREW</v>
      </c>
      <c r="G31" s="1" t="s">
        <v>18</v>
      </c>
      <c r="H31" s="1" t="s">
        <v>19</v>
      </c>
      <c r="I31" s="1" t="s">
        <v>20</v>
      </c>
    </row>
    <row r="32" spans="1:9">
      <c r="A32" s="2">
        <v>13</v>
      </c>
      <c r="B32" s="2">
        <v>1</v>
      </c>
      <c r="C32" s="2">
        <v>202149</v>
      </c>
      <c r="D32" s="1" t="s">
        <v>48</v>
      </c>
      <c r="E32" s="4" t="str">
        <f>LEFT(IFERROR(VLOOKUP(TRIM(C32),[1]!Table_Query_from_BetcoViews[[AlternateID]:[MainSKU]],4,FALSE),C32),6)</f>
        <v>E83536</v>
      </c>
      <c r="F32" s="4" t="str">
        <f>IFERROR(VLOOKUP(TRIM(C32),[1]!Table_Query_from_BetcoViews[[AlternateID]:[ItemDescr2]],5,FALSE),D32)</f>
        <v>Squeegee hose</v>
      </c>
      <c r="G32" s="1" t="s">
        <v>49</v>
      </c>
      <c r="H32" s="1" t="s">
        <v>50</v>
      </c>
      <c r="I32" s="1" t="s">
        <v>51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0AC0C1-6676-46C4-9A34-E36F99722A14}"/>
</file>

<file path=customXml/itemProps2.xml><?xml version="1.0" encoding="utf-8"?>
<ds:datastoreItem xmlns:ds="http://schemas.openxmlformats.org/officeDocument/2006/customXml" ds:itemID="{0DFADAAF-AC36-4BD0-AD9D-45545E37FDB3}"/>
</file>

<file path=customXml/itemProps3.xml><?xml version="1.0" encoding="utf-8"?>
<ds:datastoreItem xmlns:ds="http://schemas.openxmlformats.org/officeDocument/2006/customXml" ds:itemID="{07A4BF15-3CBE-45A0-9F9D-6E85A754810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Crewman AS20B Parts Manual a 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2010-08-31T19:43:05Z</dcterms:created>
  <dcterms:modified xsi:type="dcterms:W3CDTF">2010-08-31T19:43:05Z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